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quel.luengo\OneDrive - Universidad de Alcala\BAREMACIÓN\PROFESOR SUSTITUTO_JUNIO_25\"/>
    </mc:Choice>
  </mc:AlternateContent>
  <bookViews>
    <workbookView xWindow="28680" yWindow="-120" windowWidth="29040" windowHeight="164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Q13" i="1"/>
  <c r="R13" i="1"/>
  <c r="S13" i="1"/>
  <c r="T13" i="1"/>
  <c r="O30" i="1"/>
  <c r="O31" i="1" s="1"/>
  <c r="P30" i="1"/>
  <c r="Q30" i="1"/>
  <c r="R30" i="1"/>
  <c r="S30" i="1"/>
  <c r="S31" i="1" s="1"/>
  <c r="T30" i="1"/>
  <c r="P31" i="1"/>
  <c r="Q31" i="1"/>
  <c r="R31" i="1"/>
  <c r="T31" i="1"/>
  <c r="O7" i="1"/>
  <c r="O8" i="1" s="1"/>
  <c r="P7" i="1"/>
  <c r="Q7" i="1"/>
  <c r="R7" i="1"/>
  <c r="S7" i="1"/>
  <c r="S8" i="1" s="1"/>
  <c r="T7" i="1"/>
  <c r="Q8" i="1"/>
  <c r="R8" i="1"/>
  <c r="T8" i="1"/>
  <c r="T14" i="1"/>
  <c r="O19" i="1"/>
  <c r="O20" i="1" s="1"/>
  <c r="P19" i="1"/>
  <c r="P20" i="1" s="1"/>
  <c r="Q19" i="1"/>
  <c r="Q20" i="1" s="1"/>
  <c r="R19" i="1"/>
  <c r="S19" i="1"/>
  <c r="S20" i="1" s="1"/>
  <c r="T19" i="1"/>
  <c r="T20" i="1" s="1"/>
  <c r="R20" i="1"/>
  <c r="O26" i="1"/>
  <c r="O27" i="1" s="1"/>
  <c r="P26" i="1"/>
  <c r="P27" i="1" s="1"/>
  <c r="Q27" i="1"/>
  <c r="R26" i="1"/>
  <c r="R27" i="1" s="1"/>
  <c r="S26" i="1"/>
  <c r="S27" i="1" s="1"/>
  <c r="T26" i="1"/>
  <c r="T27" i="1" s="1"/>
  <c r="Q32" i="1" l="1"/>
  <c r="T32" i="1"/>
  <c r="O13" i="1"/>
  <c r="O14" i="1" s="1"/>
  <c r="O32" i="1" s="1"/>
  <c r="S14" i="1"/>
  <c r="S32" i="1" s="1"/>
  <c r="R14" i="1"/>
  <c r="R32" i="1" s="1"/>
  <c r="C30" i="1"/>
  <c r="C31" i="1" s="1"/>
  <c r="D30" i="1"/>
  <c r="D31" i="1" s="1"/>
  <c r="E30" i="1"/>
  <c r="E31" i="1" s="1"/>
  <c r="F30" i="1"/>
  <c r="F31" i="1" s="1"/>
  <c r="G30" i="1"/>
  <c r="H31" i="1"/>
  <c r="I30" i="1"/>
  <c r="I31" i="1" s="1"/>
  <c r="J30" i="1"/>
  <c r="J31" i="1" s="1"/>
  <c r="K30" i="1"/>
  <c r="K31" i="1" s="1"/>
  <c r="L30" i="1"/>
  <c r="L31" i="1" s="1"/>
  <c r="M30" i="1"/>
  <c r="M31" i="1" s="1"/>
  <c r="N30" i="1"/>
  <c r="N31" i="1" s="1"/>
  <c r="C26" i="1"/>
  <c r="C27" i="1" s="1"/>
  <c r="D26" i="1"/>
  <c r="D27" i="1" s="1"/>
  <c r="E26" i="1"/>
  <c r="E27" i="1" s="1"/>
  <c r="F26" i="1"/>
  <c r="F27" i="1" s="1"/>
  <c r="G26" i="1"/>
  <c r="G27" i="1" s="1"/>
  <c r="H27" i="1"/>
  <c r="I26" i="1"/>
  <c r="I27" i="1" s="1"/>
  <c r="J26" i="1"/>
  <c r="J27" i="1" s="1"/>
  <c r="K26" i="1"/>
  <c r="K27" i="1" s="1"/>
  <c r="L26" i="1"/>
  <c r="L27" i="1" s="1"/>
  <c r="M26" i="1"/>
  <c r="M27" i="1" s="1"/>
  <c r="N27" i="1"/>
  <c r="C19" i="1"/>
  <c r="C20" i="1" s="1"/>
  <c r="D19" i="1"/>
  <c r="D20" i="1" s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20" i="1"/>
  <c r="L19" i="1"/>
  <c r="L20" i="1" s="1"/>
  <c r="M19" i="1"/>
  <c r="M20" i="1" s="1"/>
  <c r="N19" i="1"/>
  <c r="N20" i="1" s="1"/>
  <c r="C7" i="1"/>
  <c r="D7" i="1"/>
  <c r="D8" i="1" s="1"/>
  <c r="E7" i="1"/>
  <c r="E8" i="1" s="1"/>
  <c r="F7" i="1"/>
  <c r="F8" i="1" s="1"/>
  <c r="F13" i="1" s="1"/>
  <c r="F14" i="1" s="1"/>
  <c r="G7" i="1"/>
  <c r="H7" i="1"/>
  <c r="I7" i="1"/>
  <c r="I8" i="1" s="1"/>
  <c r="J7" i="1"/>
  <c r="K7" i="1"/>
  <c r="K8" i="1" s="1"/>
  <c r="L7" i="1"/>
  <c r="L8" i="1" s="1"/>
  <c r="M7" i="1"/>
  <c r="M8" i="1" s="1"/>
  <c r="N7" i="1"/>
  <c r="N8" i="1" s="1"/>
  <c r="N13" i="1" s="1"/>
  <c r="N14" i="1" s="1"/>
  <c r="B27" i="1"/>
  <c r="G31" i="1"/>
  <c r="B30" i="1"/>
  <c r="B31" i="1" s="1"/>
  <c r="B19" i="1"/>
  <c r="B20" i="1" s="1"/>
  <c r="C8" i="1"/>
  <c r="C13" i="1" s="1"/>
  <c r="C14" i="1" s="1"/>
  <c r="G8" i="1"/>
  <c r="H8" i="1"/>
  <c r="B6" i="1"/>
  <c r="H13" i="1" l="1"/>
  <c r="H14" i="1" s="1"/>
  <c r="M13" i="1"/>
  <c r="M14" i="1" s="1"/>
  <c r="M32" i="1" s="1"/>
  <c r="K13" i="1"/>
  <c r="K14" i="1" s="1"/>
  <c r="G13" i="1"/>
  <c r="G14" i="1" s="1"/>
  <c r="G32" i="1" s="1"/>
  <c r="E13" i="1"/>
  <c r="E14" i="1" s="1"/>
  <c r="E32" i="1" s="1"/>
  <c r="J8" i="1"/>
  <c r="L14" i="1"/>
  <c r="L32" i="1" s="1"/>
  <c r="D32" i="1"/>
  <c r="N32" i="1"/>
  <c r="K32" i="1"/>
  <c r="C32" i="1"/>
  <c r="F32" i="1"/>
  <c r="B7" i="1"/>
  <c r="B8" i="1" s="1"/>
  <c r="J13" i="1" l="1"/>
  <c r="J14" i="1" s="1"/>
  <c r="J32" i="1" s="1"/>
  <c r="B13" i="1"/>
  <c r="B32" i="1" s="1"/>
  <c r="I32" i="1"/>
</calcChain>
</file>

<file path=xl/sharedStrings.xml><?xml version="1.0" encoding="utf-8"?>
<sst xmlns="http://schemas.openxmlformats.org/spreadsheetml/2006/main" count="64" uniqueCount="53">
  <si>
    <t>CRITERIO</t>
  </si>
  <si>
    <t>Profesor/a del Grado en enfermería en Universidades públicas (1 punto por año)</t>
  </si>
  <si>
    <t>Profesor/a del Grado en enfermería en Universidades privadas (0,5 puntos por año)</t>
  </si>
  <si>
    <t>Profesor/a de otros Grados de Ciencias de la Salud en Universidades públicas (0,2 puntos por año)</t>
  </si>
  <si>
    <t>Experiencia profesional como enfermera (0,5 puntos por año trabajado)</t>
  </si>
  <si>
    <t>Experiencia profesional como titulado universitario en ciencias de la salud distintas a la enfermería (0,1 punto por año trabajado)</t>
  </si>
  <si>
    <t>Experiencia como técnico/a de investigación, ayudante de investigación y/o becario/a de investigación (0,3 por año trabajado)</t>
  </si>
  <si>
    <t>TOTAL</t>
  </si>
  <si>
    <t>SUBTOTAL</t>
  </si>
  <si>
    <t>suma</t>
  </si>
  <si>
    <t>Profesor/a de otros Grados de Ciencias de la Salud en Universidades privadas (0,1 puntos por año)</t>
  </si>
  <si>
    <t>Otras experiencias docentes a valorar por la Comisión</t>
  </si>
  <si>
    <t>ALUPOAEI, CATALINA</t>
  </si>
  <si>
    <t xml:space="preserve">CASTILLO, JOSÉ </t>
  </si>
  <si>
    <t xml:space="preserve">DE MIGUEL, EVA </t>
  </si>
  <si>
    <t xml:space="preserve">GARCÍA, JORGE </t>
  </si>
  <si>
    <t>JIMÉNEZ, NOELIA</t>
  </si>
  <si>
    <t xml:space="preserve">LOZANO, NATALIA </t>
  </si>
  <si>
    <t xml:space="preserve">MARTÍNEZ, ANTONIO </t>
  </si>
  <si>
    <t xml:space="preserve">MARTÍNEZ, SERGIO </t>
  </si>
  <si>
    <t xml:space="preserve">MENENDEZ, VICTOR </t>
  </si>
  <si>
    <t xml:space="preserve">MERA, RUBÉN </t>
  </si>
  <si>
    <t xml:space="preserve">MORÁN, DIANA </t>
  </si>
  <si>
    <t xml:space="preserve">RANZ, AMPARO </t>
  </si>
  <si>
    <t>LUJANO, AMPARO</t>
  </si>
  <si>
    <t>RODRÍGUES, ERICA</t>
  </si>
  <si>
    <t>RODRÍGUEZ NAVAS, LUISA</t>
  </si>
  <si>
    <t>RUIZ BONILLA, SERGIO</t>
  </si>
  <si>
    <t>SANTAMARÍA, ADRIÁN</t>
  </si>
  <si>
    <t>SERRANO, CRISTINA</t>
  </si>
  <si>
    <t>TORDESILLAS, IRENE</t>
  </si>
  <si>
    <t xml:space="preserve">COMENTARIOS: </t>
  </si>
  <si>
    <t>GRADO FILOSOFÍA</t>
  </si>
  <si>
    <t>1, 2, 3</t>
  </si>
  <si>
    <t xml:space="preserve">1, 2, 3 </t>
  </si>
  <si>
    <t>Grado de Doctor (0 – 0,5 punto)</t>
  </si>
  <si>
    <t>Título de Doctor 0,5 punto</t>
  </si>
  <si>
    <t>3,5</t>
  </si>
  <si>
    <t>8</t>
  </si>
  <si>
    <r>
      <t>CODIGO DE BOLSA SOLICITAD:                                                                 Z054/EF/2025</t>
    </r>
    <r>
      <rPr>
        <sz val="12"/>
        <color rgb="FFFF0000"/>
        <rFont val="Aptos"/>
      </rPr>
      <t>/1</t>
    </r>
    <r>
      <rPr>
        <sz val="12"/>
        <color theme="1"/>
        <rFont val="Aptos"/>
        <family val="2"/>
      </rPr>
      <t xml:space="preserve">  (Enfermería Clínica)                                                                                 Z054/EF/2025</t>
    </r>
    <r>
      <rPr>
        <sz val="12"/>
        <color rgb="FFFF0000"/>
        <rFont val="Aptos"/>
      </rPr>
      <t>/2</t>
    </r>
    <r>
      <rPr>
        <sz val="12"/>
        <color theme="1"/>
        <rFont val="Aptos"/>
        <family val="2"/>
      </rPr>
      <t xml:space="preserve">  (Enfermería Comunitaria)                                                                                Z054/EF/2025</t>
    </r>
    <r>
      <rPr>
        <sz val="12"/>
        <color rgb="FFFF0000"/>
        <rFont val="Aptos"/>
      </rPr>
      <t>/3</t>
    </r>
    <r>
      <rPr>
        <sz val="12"/>
        <color theme="1"/>
        <rFont val="Aptos"/>
        <family val="2"/>
      </rPr>
      <t xml:space="preserve">  (Bases Metodológicas y Gestión (Incluye Ciencias Psicosociales)</t>
    </r>
  </si>
  <si>
    <t>Título de Diplomado/a o Graduado/a en Enfermería (1 punto)</t>
  </si>
  <si>
    <t>Otros títulos universitarios en Ciencias de la Salud (0,25 puntos)</t>
  </si>
  <si>
    <t>Título de Máster Universitario Oficial de al menos 60 Créditos ECTS o 1.500 horas docentes (0,5 punto)</t>
  </si>
  <si>
    <t>Título Enfermera Especialista vía Formación Sanitaria Especializada (0,5 punto)</t>
  </si>
  <si>
    <t>Experiencia docente en Ciencias de la Salud en centros públicos (1 puntos por año)</t>
  </si>
  <si>
    <t>Experiencia docente en Ciencias de la Salud en centros privados (0,75 puntos por año)</t>
  </si>
  <si>
    <t>1,2,3</t>
  </si>
  <si>
    <t>NINGUN DOCUMENTO</t>
  </si>
  <si>
    <t>NINGÚN DOCUMENTO</t>
  </si>
  <si>
    <t>Experiencia docente universitaria en el área de conocimiento para la que se convoca la bolsa (0 – 4,5 puntos)</t>
  </si>
  <si>
    <t>Otra experiencia docente en el área de conocimiento para la que se convoca la bolsa (0 – 1,5 puntos)</t>
  </si>
  <si>
    <t>Experiencia profesional y/o investigadora en el área de conocimiento para la que se convoca la bolsa (0 – 2 puntos)</t>
  </si>
  <si>
    <r>
      <t>Formación académica y docente (0 – 1,5 puntos)</t>
    </r>
    <r>
      <rPr>
        <b/>
        <sz val="12"/>
        <color rgb="FFFF0000"/>
        <rFont val="Aptos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</si>
</sst>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rgb="FFFF0000"/>
      <name val="Aptos"/>
    </font>
    <font>
      <sz val="12"/>
      <color rgb="FFFF0000"/>
      <name val="Aptos Narrow"/>
      <family val="2"/>
      <scheme val="minor"/>
    </font>
    <font>
      <b/>
      <sz val="12"/>
      <color rgb="FFFF0000"/>
      <name val="Aptos"/>
    </font>
    <font>
      <sz val="12"/>
      <name val="Aptos Narrow"/>
      <family val="2"/>
      <scheme val="minor"/>
    </font>
    <font>
      <sz val="12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justify" vertical="center"/>
    </xf>
    <xf numFmtId="0" fontId="5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7" fillId="0" borderId="0" xfId="0" applyFont="1"/>
    <xf numFmtId="0" fontId="4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9" fillId="0" borderId="0" xfId="0" applyFont="1" applyFill="1"/>
    <xf numFmtId="0" fontId="9" fillId="0" borderId="0" xfId="0" applyFont="1"/>
    <xf numFmtId="0" fontId="10" fillId="0" borderId="0" xfId="0" applyFont="1"/>
    <xf numFmtId="0" fontId="10" fillId="2" borderId="0" xfId="0" applyFont="1" applyFill="1"/>
  </cellXfs>
  <cellStyles count="1"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alignment horizontal="justify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T32" totalsRowCount="1" headerRowDxfId="42" dataDxfId="41" totalsRowDxfId="40">
  <autoFilter ref="A1:T31"/>
  <tableColumns count="20">
    <tableColumn id="1" name="CRITERIO" totalsRowLabel="TOTAL" dataDxfId="39" totalsRowDxfId="19"/>
    <tableColumn id="2" name="ALUPOAEI, CATALINA" totalsRowFunction="custom" dataDxfId="38" totalsRowDxfId="18">
      <totalsRowFormula>(B8+B14+B20+B27+B31)</totalsRowFormula>
    </tableColumn>
    <tableColumn id="3" name="CASTILLO, JOSÉ " totalsRowFunction="custom" dataDxfId="37" totalsRowDxfId="17">
      <totalsRowFormula>(C8+C14+C20+C27+C31)</totalsRowFormula>
    </tableColumn>
    <tableColumn id="4" name="DE MIGUEL, EVA " totalsRowFunction="custom" dataDxfId="36" totalsRowDxfId="16">
      <totalsRowFormula>(D8+D14+D20+D27+D31)</totalsRowFormula>
    </tableColumn>
    <tableColumn id="5" name="GARCÍA, JORGE " totalsRowFunction="custom" dataDxfId="35" totalsRowDxfId="15">
      <totalsRowFormula>(E8+E14+E20+E27+E31)</totalsRowFormula>
    </tableColumn>
    <tableColumn id="6" name="JIMÉNEZ, NOELIA" totalsRowFunction="custom" dataDxfId="34" totalsRowDxfId="14">
      <totalsRowFormula>(F8+F14+F20+F27+F31)</totalsRowFormula>
    </tableColumn>
    <tableColumn id="7" name="LOZANO, NATALIA " totalsRowFunction="custom" dataDxfId="33" totalsRowDxfId="13">
      <totalsRowFormula>(G8+G14+G20+G27+G31)</totalsRowFormula>
    </tableColumn>
    <tableColumn id="8" name="LUJANO, AMPARO" totalsRowLabel="3,5" dataDxfId="32" totalsRowDxfId="12"/>
    <tableColumn id="9" name="MARTÍNEZ, ANTONIO " totalsRowFunction="custom" dataDxfId="31" totalsRowDxfId="11">
      <totalsRowFormula>(I8+I14+I20+I27+I31)</totalsRowFormula>
    </tableColumn>
    <tableColumn id="10" name="MARTÍNEZ, SERGIO " totalsRowFunction="custom" dataDxfId="30" totalsRowDxfId="10">
      <totalsRowFormula>(J8+J14+J20+J27+J31)</totalsRowFormula>
    </tableColumn>
    <tableColumn id="11" name="MENENDEZ, VICTOR " totalsRowFunction="custom" dataDxfId="29" totalsRowDxfId="9">
      <totalsRowFormula>(K8+K14+K20+K27+K31)</totalsRowFormula>
    </tableColumn>
    <tableColumn id="12" name="MERA, RUBÉN " totalsRowFunction="custom" dataDxfId="28" totalsRowDxfId="8">
      <totalsRowFormula>(L8+L14+L20+L27+L31)</totalsRowFormula>
    </tableColumn>
    <tableColumn id="13" name="MORÁN, DIANA " totalsRowFunction="custom" dataDxfId="27" totalsRowDxfId="7">
      <totalsRowFormula>(M8+M14+M20+M27+M31)</totalsRowFormula>
    </tableColumn>
    <tableColumn id="14" name="RANZ, AMPARO " totalsRowFunction="custom" dataDxfId="26" totalsRowDxfId="6">
      <totalsRowFormula>(N8+N14+N20+N27+N31)</totalsRowFormula>
    </tableColumn>
    <tableColumn id="15" name="RODRÍGUES, ERICA" totalsRowFunction="custom" dataDxfId="25" totalsRowDxfId="5">
      <totalsRowFormula>(O8+O14+O20+O27+O31)</totalsRowFormula>
    </tableColumn>
    <tableColumn id="16" name="RODRÍGUEZ NAVAS, LUISA" totalsRowLabel="8" dataDxfId="24" totalsRowDxfId="4"/>
    <tableColumn id="17" name="RUIZ BONILLA, SERGIO" totalsRowFunction="custom" dataDxfId="23" totalsRowDxfId="3">
      <totalsRowFormula>(Q8+Q14+Q20+Q27+Q31)</totalsRowFormula>
    </tableColumn>
    <tableColumn id="18" name="SANTAMARÍA, ADRIÁN" totalsRowFunction="custom" dataDxfId="22" totalsRowDxfId="2">
      <totalsRowFormula>(R8+R14+R20+R27+R31)</totalsRowFormula>
    </tableColumn>
    <tableColumn id="19" name="SERRANO, CRISTINA" totalsRowFunction="custom" dataDxfId="21" totalsRowDxfId="1">
      <totalsRowFormula>(S8+S14+S20+S27+S31)</totalsRowFormula>
    </tableColumn>
    <tableColumn id="20" name="TORDESILLAS, IRENE" totalsRowFunction="custom" dataDxfId="20" totalsRowDxfId="0">
      <totalsRowFormula>(T8+T14+T20+T27+T31)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19" zoomScale="70" zoomScaleNormal="70" zoomScalePageLayoutView="120" workbookViewId="0">
      <pane xSplit="1" topLeftCell="B1" activePane="topRight" state="frozen"/>
      <selection pane="topRight" activeCell="I44" sqref="I44"/>
    </sheetView>
  </sheetViews>
  <sheetFormatPr baseColWidth="10" defaultColWidth="10.875" defaultRowHeight="15"/>
  <cols>
    <col min="1" max="1" width="62.75" style="13" customWidth="1"/>
    <col min="2" max="2" width="11.625" style="13" customWidth="1"/>
    <col min="3" max="3" width="11.25" style="13" customWidth="1"/>
    <col min="4" max="4" width="11.75" style="13" customWidth="1"/>
    <col min="5" max="5" width="12.25" style="13" customWidth="1"/>
    <col min="6" max="6" width="11.875" style="13" customWidth="1"/>
    <col min="7" max="7" width="12.25" style="13" customWidth="1"/>
    <col min="8" max="9" width="10.875" style="13" customWidth="1"/>
    <col min="10" max="10" width="11.875" style="13" customWidth="1"/>
    <col min="11" max="11" width="13.125" style="13" customWidth="1"/>
    <col min="12" max="12" width="12.5" style="13" customWidth="1"/>
    <col min="13" max="13" width="12.625" style="13" customWidth="1"/>
    <col min="14" max="14" width="10.875" style="13" customWidth="1"/>
    <col min="15" max="15" width="12.75" style="13" customWidth="1"/>
    <col min="16" max="16" width="11.625" style="13" customWidth="1"/>
    <col min="17" max="17" width="12.75" style="13" customWidth="1"/>
    <col min="18" max="18" width="13.75" style="13" customWidth="1"/>
    <col min="19" max="19" width="10.875" style="13" customWidth="1"/>
    <col min="20" max="20" width="11.875" style="13" customWidth="1"/>
    <col min="21" max="16384" width="10.875" style="13"/>
  </cols>
  <sheetData>
    <row r="1" spans="1:20" s="9" customFormat="1" ht="56.25" customHeight="1">
      <c r="A1" s="9" t="s">
        <v>0</v>
      </c>
      <c r="B1" s="9" t="s">
        <v>12</v>
      </c>
      <c r="C1" s="9" t="s">
        <v>13</v>
      </c>
      <c r="D1" s="9" t="s">
        <v>14</v>
      </c>
      <c r="E1" s="9" t="s">
        <v>15</v>
      </c>
      <c r="F1" s="9" t="s">
        <v>16</v>
      </c>
      <c r="G1" s="9" t="s">
        <v>17</v>
      </c>
      <c r="H1" s="9" t="s">
        <v>24</v>
      </c>
      <c r="I1" s="9" t="s">
        <v>18</v>
      </c>
      <c r="J1" s="9" t="s">
        <v>19</v>
      </c>
      <c r="K1" s="9" t="s">
        <v>20</v>
      </c>
      <c r="L1" s="9" t="s">
        <v>21</v>
      </c>
      <c r="M1" s="9" t="s">
        <v>22</v>
      </c>
      <c r="N1" s="9" t="s">
        <v>23</v>
      </c>
      <c r="O1" s="9" t="s">
        <v>25</v>
      </c>
      <c r="P1" s="9" t="s">
        <v>26</v>
      </c>
      <c r="Q1" s="9" t="s">
        <v>27</v>
      </c>
      <c r="R1" s="9" t="s">
        <v>28</v>
      </c>
      <c r="S1" s="9" t="s">
        <v>29</v>
      </c>
      <c r="T1" s="9" t="s">
        <v>30</v>
      </c>
    </row>
    <row r="2" spans="1:20" ht="36" customHeight="1">
      <c r="A2" s="10" t="s">
        <v>49</v>
      </c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5.25" customHeight="1">
      <c r="A3" s="14" t="s">
        <v>1</v>
      </c>
      <c r="B3" s="13">
        <v>0</v>
      </c>
      <c r="C3" s="13">
        <v>0</v>
      </c>
      <c r="D3" s="13">
        <v>1</v>
      </c>
      <c r="E3" s="13">
        <v>0</v>
      </c>
      <c r="F3" s="13">
        <v>0</v>
      </c>
      <c r="G3" s="13">
        <v>0</v>
      </c>
      <c r="H3" s="13">
        <v>0</v>
      </c>
      <c r="I3" s="22">
        <v>0.3</v>
      </c>
      <c r="J3" s="13">
        <v>0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4.5</v>
      </c>
      <c r="Q3" s="13">
        <v>0</v>
      </c>
      <c r="R3" s="13">
        <v>0</v>
      </c>
      <c r="S3" s="13">
        <v>0</v>
      </c>
      <c r="T3" s="13">
        <v>0</v>
      </c>
    </row>
    <row r="4" spans="1:20" ht="32.25" customHeight="1">
      <c r="A4" s="14" t="s">
        <v>2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</row>
    <row r="5" spans="1:20" ht="38.25" customHeight="1">
      <c r="A5" s="14" t="s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</row>
    <row r="6" spans="1:20" ht="36" customHeight="1">
      <c r="A6" s="14" t="s">
        <v>10</v>
      </c>
      <c r="B6" s="13">
        <f>SUBTOTAL(109,B1:B5)</f>
        <v>0</v>
      </c>
      <c r="C6" s="13">
        <v>0</v>
      </c>
      <c r="D6" s="13">
        <v>0</v>
      </c>
      <c r="E6" s="13">
        <v>0</v>
      </c>
      <c r="F6" s="13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0.1</v>
      </c>
      <c r="O6" s="21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spans="1:20" ht="21" customHeight="1">
      <c r="A7" s="1" t="s">
        <v>9</v>
      </c>
      <c r="B7" s="13">
        <f>SUBTOTAL(109,B2:B6)</f>
        <v>0</v>
      </c>
      <c r="C7" s="13">
        <f t="shared" ref="C7:N7" si="0">SUBTOTAL(109,C2:C6)</f>
        <v>0</v>
      </c>
      <c r="D7" s="13">
        <f t="shared" si="0"/>
        <v>1</v>
      </c>
      <c r="E7" s="13">
        <f t="shared" si="0"/>
        <v>0</v>
      </c>
      <c r="F7" s="13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0.3</v>
      </c>
      <c r="J7" s="21">
        <f t="shared" si="0"/>
        <v>0</v>
      </c>
      <c r="K7" s="21">
        <f t="shared" si="0"/>
        <v>0</v>
      </c>
      <c r="L7" s="21">
        <f t="shared" si="0"/>
        <v>1</v>
      </c>
      <c r="M7" s="21">
        <f t="shared" si="0"/>
        <v>0</v>
      </c>
      <c r="N7" s="21">
        <f t="shared" si="0"/>
        <v>0.1</v>
      </c>
      <c r="O7" s="21">
        <f t="shared" ref="O7:T7" si="1">SUBTOTAL(109,O2:O6)</f>
        <v>0</v>
      </c>
      <c r="P7" s="13">
        <f t="shared" si="1"/>
        <v>4.5</v>
      </c>
      <c r="Q7" s="13">
        <f t="shared" si="1"/>
        <v>0</v>
      </c>
      <c r="R7" s="13">
        <f t="shared" si="1"/>
        <v>0</v>
      </c>
      <c r="S7" s="13">
        <f t="shared" si="1"/>
        <v>0</v>
      </c>
      <c r="T7" s="13">
        <f t="shared" si="1"/>
        <v>0</v>
      </c>
    </row>
    <row r="8" spans="1:20" ht="23.25" customHeight="1">
      <c r="A8" s="16" t="s">
        <v>8</v>
      </c>
      <c r="B8" s="13">
        <f>IF(B7&lt;2.5,B7,2.5)</f>
        <v>0</v>
      </c>
      <c r="C8" s="13">
        <f t="shared" ref="C8:N8" si="2">IF(C7&lt;2.5,C7,2.5)</f>
        <v>0</v>
      </c>
      <c r="D8" s="13">
        <f t="shared" si="2"/>
        <v>1</v>
      </c>
      <c r="E8" s="13">
        <f t="shared" si="2"/>
        <v>0</v>
      </c>
      <c r="F8" s="13">
        <f t="shared" si="2"/>
        <v>0</v>
      </c>
      <c r="G8" s="21">
        <f t="shared" si="2"/>
        <v>0</v>
      </c>
      <c r="H8" s="21">
        <f t="shared" si="2"/>
        <v>0</v>
      </c>
      <c r="I8" s="21">
        <f t="shared" si="2"/>
        <v>0.3</v>
      </c>
      <c r="J8" s="21">
        <f t="shared" si="2"/>
        <v>0</v>
      </c>
      <c r="K8" s="21">
        <f t="shared" si="2"/>
        <v>0</v>
      </c>
      <c r="L8" s="21">
        <f t="shared" si="2"/>
        <v>1</v>
      </c>
      <c r="M8" s="21">
        <f t="shared" si="2"/>
        <v>0</v>
      </c>
      <c r="N8" s="21">
        <f t="shared" si="2"/>
        <v>0.1</v>
      </c>
      <c r="O8" s="21">
        <f t="shared" ref="O8:T8" si="3">IF(O7&lt;2.5,O7,2.5)</f>
        <v>0</v>
      </c>
      <c r="P8" s="13">
        <v>4.5</v>
      </c>
      <c r="Q8" s="13">
        <f t="shared" si="3"/>
        <v>0</v>
      </c>
      <c r="R8" s="13">
        <f t="shared" si="3"/>
        <v>0</v>
      </c>
      <c r="S8" s="13">
        <f t="shared" si="3"/>
        <v>0</v>
      </c>
      <c r="T8" s="13">
        <f t="shared" si="3"/>
        <v>0</v>
      </c>
    </row>
    <row r="9" spans="1:20" ht="35.25" customHeight="1">
      <c r="A9" s="10" t="s">
        <v>50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35.25" customHeight="1">
      <c r="A10" s="14" t="s">
        <v>44</v>
      </c>
      <c r="B10" s="20">
        <v>0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>
        <v>0</v>
      </c>
      <c r="S10" s="13">
        <v>0</v>
      </c>
      <c r="T10" s="13">
        <v>0</v>
      </c>
    </row>
    <row r="11" spans="1:20" ht="33" customHeight="1">
      <c r="A11" s="14" t="s">
        <v>45</v>
      </c>
      <c r="B11" s="20">
        <v>0.75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0.75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1</v>
      </c>
      <c r="R11" s="20">
        <v>0</v>
      </c>
      <c r="S11" s="13">
        <v>0</v>
      </c>
      <c r="T11" s="13">
        <v>0</v>
      </c>
    </row>
    <row r="12" spans="1:20" ht="32.25" customHeight="1">
      <c r="A12" s="14" t="s">
        <v>11</v>
      </c>
      <c r="B12" s="20">
        <v>0.6</v>
      </c>
      <c r="C12" s="20">
        <v>0</v>
      </c>
      <c r="D12" s="20">
        <v>0.5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0.5</v>
      </c>
      <c r="Q12" s="20">
        <v>0.5</v>
      </c>
      <c r="R12" s="20">
        <v>0</v>
      </c>
      <c r="S12" s="13">
        <v>0</v>
      </c>
      <c r="T12" s="13">
        <v>0</v>
      </c>
    </row>
    <row r="13" spans="1:20" ht="21.75" customHeight="1">
      <c r="A13" s="1" t="s">
        <v>9</v>
      </c>
      <c r="B13" s="20">
        <f>SUBTOTAL(109,B2:B12)</f>
        <v>1.35</v>
      </c>
      <c r="C13" s="20">
        <f t="shared" ref="C13:N13" si="4">SUBTOTAL(109,C2:C12)</f>
        <v>0</v>
      </c>
      <c r="D13" s="20">
        <v>1.5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v>1.5</v>
      </c>
      <c r="J13" s="20">
        <f t="shared" si="4"/>
        <v>0</v>
      </c>
      <c r="K13" s="20">
        <f t="shared" si="4"/>
        <v>0</v>
      </c>
      <c r="L13" s="20">
        <v>0.5</v>
      </c>
      <c r="M13" s="20">
        <f t="shared" si="4"/>
        <v>0</v>
      </c>
      <c r="N13" s="20">
        <f t="shared" si="4"/>
        <v>0.2</v>
      </c>
      <c r="O13" s="20">
        <f t="shared" ref="O13" si="5">SUBTOTAL(109,O2:O12)</f>
        <v>0</v>
      </c>
      <c r="P13" s="20">
        <f>SUBTOTAL(109,P10:P12)</f>
        <v>1.5</v>
      </c>
      <c r="Q13" s="20">
        <f t="shared" ref="Q13:T13" si="6">SUBTOTAL(109,Q10:Q12)</f>
        <v>1.5</v>
      </c>
      <c r="R13" s="20">
        <f t="shared" si="6"/>
        <v>0</v>
      </c>
      <c r="S13" s="13">
        <f t="shared" si="6"/>
        <v>0</v>
      </c>
      <c r="T13" s="13">
        <f t="shared" si="6"/>
        <v>0</v>
      </c>
    </row>
    <row r="14" spans="1:20" ht="21" customHeight="1">
      <c r="A14" s="16" t="s">
        <v>8</v>
      </c>
      <c r="B14" s="20">
        <v>1.35</v>
      </c>
      <c r="C14" s="20">
        <f t="shared" ref="C14:N14" si="7">IF(C13&lt;0.5,C13,0.5)</f>
        <v>0</v>
      </c>
      <c r="D14" s="20">
        <v>1.5</v>
      </c>
      <c r="E14" s="20">
        <f t="shared" si="7"/>
        <v>0</v>
      </c>
      <c r="F14" s="20">
        <f t="shared" si="7"/>
        <v>0</v>
      </c>
      <c r="G14" s="20">
        <f t="shared" si="7"/>
        <v>0</v>
      </c>
      <c r="H14" s="20">
        <f t="shared" si="7"/>
        <v>0</v>
      </c>
      <c r="I14" s="20">
        <v>1.5</v>
      </c>
      <c r="J14" s="20">
        <f t="shared" si="7"/>
        <v>0</v>
      </c>
      <c r="K14" s="20">
        <f t="shared" si="7"/>
        <v>0</v>
      </c>
      <c r="L14" s="20">
        <f t="shared" si="7"/>
        <v>0.5</v>
      </c>
      <c r="M14" s="20">
        <f t="shared" si="7"/>
        <v>0</v>
      </c>
      <c r="N14" s="20">
        <f t="shared" si="7"/>
        <v>0.2</v>
      </c>
      <c r="O14" s="20">
        <f t="shared" ref="O14:T14" si="8">IF(O13&lt;0.5,O13,0.5)</f>
        <v>0</v>
      </c>
      <c r="P14" s="20">
        <v>1.5</v>
      </c>
      <c r="Q14" s="20">
        <v>1.5</v>
      </c>
      <c r="R14" s="20">
        <f t="shared" si="8"/>
        <v>0</v>
      </c>
      <c r="S14" s="13">
        <f t="shared" si="8"/>
        <v>0</v>
      </c>
      <c r="T14" s="13">
        <f t="shared" si="8"/>
        <v>0</v>
      </c>
    </row>
    <row r="15" spans="1:20" ht="35.25" customHeight="1">
      <c r="A15" s="10" t="s">
        <v>51</v>
      </c>
      <c r="B15" s="1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2"/>
      <c r="S15" s="12"/>
      <c r="T15" s="12"/>
    </row>
    <row r="16" spans="1:20" ht="36" customHeight="1">
      <c r="A16" s="14" t="s">
        <v>4</v>
      </c>
      <c r="B16" s="13">
        <v>1.75</v>
      </c>
      <c r="C16" s="22">
        <v>0</v>
      </c>
      <c r="D16" s="22">
        <v>2</v>
      </c>
      <c r="E16" s="22">
        <v>0</v>
      </c>
      <c r="F16" s="22">
        <v>2</v>
      </c>
      <c r="G16" s="22">
        <v>0</v>
      </c>
      <c r="H16" s="22">
        <v>0</v>
      </c>
      <c r="I16" s="22">
        <v>1.2</v>
      </c>
      <c r="J16" s="22">
        <v>0</v>
      </c>
      <c r="K16" s="22">
        <v>2</v>
      </c>
      <c r="L16" s="22">
        <v>2</v>
      </c>
      <c r="M16" s="22">
        <v>2</v>
      </c>
      <c r="N16" s="22">
        <v>2</v>
      </c>
      <c r="O16" s="22">
        <v>0</v>
      </c>
      <c r="P16" s="22">
        <v>2</v>
      </c>
      <c r="Q16" s="22">
        <v>2</v>
      </c>
      <c r="R16" s="13">
        <v>0</v>
      </c>
      <c r="S16" s="13">
        <v>2</v>
      </c>
      <c r="T16" s="13">
        <v>2</v>
      </c>
    </row>
    <row r="17" spans="1:20" ht="36.75" customHeight="1">
      <c r="A17" s="14" t="s">
        <v>5</v>
      </c>
      <c r="B17" s="13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0.01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13">
        <v>0</v>
      </c>
      <c r="S17" s="13">
        <v>0</v>
      </c>
      <c r="T17" s="13">
        <v>0</v>
      </c>
    </row>
    <row r="18" spans="1:20" ht="31.5" customHeight="1">
      <c r="A18" s="14" t="s">
        <v>6</v>
      </c>
      <c r="B18" s="13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13">
        <v>0</v>
      </c>
      <c r="S18" s="13">
        <v>0</v>
      </c>
      <c r="T18" s="13">
        <v>0</v>
      </c>
    </row>
    <row r="19" spans="1:20" ht="18" customHeight="1">
      <c r="A19" s="1" t="s">
        <v>9</v>
      </c>
      <c r="B19" s="13">
        <f>SUBTOTAL(109,B16:B18)</f>
        <v>1.75</v>
      </c>
      <c r="C19" s="22">
        <f t="shared" ref="C19:N19" si="9">SUBTOTAL(109,C16:C18)</f>
        <v>0</v>
      </c>
      <c r="D19" s="22">
        <f t="shared" si="9"/>
        <v>2</v>
      </c>
      <c r="E19" s="22">
        <f t="shared" si="9"/>
        <v>0</v>
      </c>
      <c r="F19" s="22">
        <f t="shared" si="9"/>
        <v>2</v>
      </c>
      <c r="G19" s="22">
        <f t="shared" si="9"/>
        <v>0</v>
      </c>
      <c r="H19" s="22">
        <f t="shared" si="9"/>
        <v>0</v>
      </c>
      <c r="I19" s="22">
        <f t="shared" si="9"/>
        <v>1.21</v>
      </c>
      <c r="J19" s="22">
        <f t="shared" si="9"/>
        <v>0</v>
      </c>
      <c r="K19" s="22">
        <v>2</v>
      </c>
      <c r="L19" s="22">
        <f t="shared" si="9"/>
        <v>2</v>
      </c>
      <c r="M19" s="22">
        <f t="shared" si="9"/>
        <v>2</v>
      </c>
      <c r="N19" s="22">
        <f t="shared" si="9"/>
        <v>2</v>
      </c>
      <c r="O19" s="22">
        <f t="shared" ref="O19:T19" si="10">SUBTOTAL(109,O16:O18)</f>
        <v>0</v>
      </c>
      <c r="P19" s="22">
        <f t="shared" si="10"/>
        <v>2</v>
      </c>
      <c r="Q19" s="22">
        <f t="shared" si="10"/>
        <v>2</v>
      </c>
      <c r="R19" s="13">
        <f t="shared" si="10"/>
        <v>0</v>
      </c>
      <c r="S19" s="13">
        <f t="shared" si="10"/>
        <v>2</v>
      </c>
      <c r="T19" s="13">
        <f t="shared" si="10"/>
        <v>2</v>
      </c>
    </row>
    <row r="20" spans="1:20" ht="18" customHeight="1">
      <c r="A20" s="16" t="s">
        <v>8</v>
      </c>
      <c r="B20" s="13">
        <f>IF(B19&lt;2.5,B19,2.5)</f>
        <v>1.75</v>
      </c>
      <c r="C20" s="22">
        <f t="shared" ref="C20:N20" si="11">IF(C19&lt;2.5,C19,2.5)</f>
        <v>0</v>
      </c>
      <c r="D20" s="22">
        <f t="shared" ref="D20" si="12">IF(D19&lt;2.5,D19,2.5)</f>
        <v>2</v>
      </c>
      <c r="E20" s="22">
        <f t="shared" ref="E20" si="13">IF(E19&lt;2.5,E19,2.5)</f>
        <v>0</v>
      </c>
      <c r="F20" s="22">
        <f t="shared" si="11"/>
        <v>2</v>
      </c>
      <c r="G20" s="22">
        <f t="shared" si="11"/>
        <v>0</v>
      </c>
      <c r="H20" s="22">
        <f t="shared" si="11"/>
        <v>0</v>
      </c>
      <c r="I20" s="22">
        <f t="shared" si="11"/>
        <v>1.21</v>
      </c>
      <c r="J20" s="22">
        <f t="shared" si="11"/>
        <v>0</v>
      </c>
      <c r="K20" s="22">
        <f t="shared" si="11"/>
        <v>2</v>
      </c>
      <c r="L20" s="22">
        <f t="shared" si="11"/>
        <v>2</v>
      </c>
      <c r="M20" s="22">
        <f t="shared" si="11"/>
        <v>2</v>
      </c>
      <c r="N20" s="22">
        <f t="shared" si="11"/>
        <v>2</v>
      </c>
      <c r="O20" s="22">
        <f t="shared" ref="O20:T20" si="14">IF(O19&lt;2.5,O19,2.5)</f>
        <v>0</v>
      </c>
      <c r="P20" s="22">
        <f t="shared" si="14"/>
        <v>2</v>
      </c>
      <c r="Q20" s="22">
        <f t="shared" si="14"/>
        <v>2</v>
      </c>
      <c r="R20" s="13">
        <f t="shared" si="14"/>
        <v>0</v>
      </c>
      <c r="S20" s="13">
        <f t="shared" si="14"/>
        <v>2</v>
      </c>
      <c r="T20" s="13">
        <f t="shared" si="14"/>
        <v>2</v>
      </c>
    </row>
    <row r="21" spans="1:20" ht="26.1" customHeight="1">
      <c r="A21" s="10" t="s">
        <v>52</v>
      </c>
      <c r="B21" s="1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2"/>
      <c r="S21" s="12"/>
      <c r="T21" s="12"/>
    </row>
    <row r="22" spans="1:20" ht="26.1" customHeight="1">
      <c r="A22" s="14" t="s">
        <v>40</v>
      </c>
      <c r="B22" s="13">
        <v>1</v>
      </c>
      <c r="C22" s="22">
        <v>0</v>
      </c>
      <c r="D22" s="22">
        <v>1</v>
      </c>
      <c r="E22" s="22">
        <v>0</v>
      </c>
      <c r="F22" s="22">
        <v>1</v>
      </c>
      <c r="G22" s="22">
        <v>1</v>
      </c>
      <c r="H22" s="22">
        <v>1</v>
      </c>
      <c r="I22" s="22">
        <v>1</v>
      </c>
      <c r="J22" s="22">
        <v>0</v>
      </c>
      <c r="K22" s="22">
        <v>1</v>
      </c>
      <c r="L22" s="22">
        <v>1</v>
      </c>
      <c r="M22" s="22">
        <v>1</v>
      </c>
      <c r="N22" s="22">
        <v>1</v>
      </c>
      <c r="O22" s="22">
        <v>0</v>
      </c>
      <c r="P22" s="22">
        <v>1</v>
      </c>
      <c r="Q22" s="22">
        <v>1</v>
      </c>
      <c r="R22" s="13">
        <v>0</v>
      </c>
      <c r="S22" s="13">
        <v>1</v>
      </c>
      <c r="T22" s="13">
        <v>1</v>
      </c>
    </row>
    <row r="23" spans="1:20" ht="30" customHeight="1">
      <c r="A23" s="14" t="s">
        <v>41</v>
      </c>
      <c r="B23" s="13">
        <v>0</v>
      </c>
      <c r="C23" s="22">
        <v>0</v>
      </c>
      <c r="D23" s="22">
        <v>0.25</v>
      </c>
      <c r="E23" s="22">
        <v>0</v>
      </c>
      <c r="F23" s="22">
        <v>0.5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0.25</v>
      </c>
      <c r="O23" s="22">
        <v>0</v>
      </c>
      <c r="P23" s="22">
        <v>0</v>
      </c>
      <c r="Q23" s="22">
        <v>0</v>
      </c>
      <c r="R23" s="13">
        <v>0</v>
      </c>
      <c r="S23" s="13">
        <v>0</v>
      </c>
      <c r="T23" s="13">
        <v>0</v>
      </c>
    </row>
    <row r="24" spans="1:20" ht="31.5" customHeight="1">
      <c r="A24" s="14" t="s">
        <v>42</v>
      </c>
      <c r="B24" s="13">
        <v>0.5</v>
      </c>
      <c r="C24" s="22">
        <v>0</v>
      </c>
      <c r="D24" s="22">
        <v>0</v>
      </c>
      <c r="E24" s="22">
        <v>0</v>
      </c>
      <c r="F24" s="22">
        <v>0</v>
      </c>
      <c r="G24" s="22">
        <v>0.5</v>
      </c>
      <c r="H24" s="22">
        <v>0.5</v>
      </c>
      <c r="I24" s="22">
        <v>0.5</v>
      </c>
      <c r="J24" s="22">
        <v>0</v>
      </c>
      <c r="K24" s="22">
        <v>0.5</v>
      </c>
      <c r="L24" s="22">
        <v>0</v>
      </c>
      <c r="M24" s="22">
        <v>0</v>
      </c>
      <c r="N24" s="22">
        <v>0.5</v>
      </c>
      <c r="O24" s="22">
        <v>0</v>
      </c>
      <c r="P24" s="22">
        <v>0</v>
      </c>
      <c r="Q24" s="22">
        <v>0.5</v>
      </c>
      <c r="R24" s="13">
        <v>0</v>
      </c>
      <c r="S24" s="13">
        <v>0</v>
      </c>
      <c r="T24" s="13">
        <v>0</v>
      </c>
    </row>
    <row r="25" spans="1:20" ht="31.5" customHeight="1">
      <c r="A25" s="14" t="s">
        <v>43</v>
      </c>
      <c r="B25" s="13">
        <v>0.5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0.5</v>
      </c>
      <c r="I25" s="22">
        <v>0</v>
      </c>
      <c r="J25" s="22">
        <v>0</v>
      </c>
      <c r="K25" s="22">
        <v>0</v>
      </c>
      <c r="L25" s="22">
        <v>0</v>
      </c>
      <c r="M25" s="22">
        <v>0.5</v>
      </c>
      <c r="N25" s="22">
        <v>0.5</v>
      </c>
      <c r="O25" s="22">
        <v>0</v>
      </c>
      <c r="P25" s="22">
        <v>0.5</v>
      </c>
      <c r="Q25" s="22">
        <v>0.5</v>
      </c>
      <c r="R25" s="13">
        <v>0</v>
      </c>
      <c r="S25" s="13">
        <v>0</v>
      </c>
      <c r="T25" s="13">
        <v>0.5</v>
      </c>
    </row>
    <row r="26" spans="1:20" ht="22.5" customHeight="1">
      <c r="A26" s="1" t="s">
        <v>9</v>
      </c>
      <c r="B26" s="13">
        <v>1.5</v>
      </c>
      <c r="C26" s="13">
        <f t="shared" ref="C26:M26" si="15">SUBTOTAL(109,C22:C25)</f>
        <v>0</v>
      </c>
      <c r="D26" s="13">
        <f t="shared" si="15"/>
        <v>1.25</v>
      </c>
      <c r="E26" s="13">
        <f t="shared" si="15"/>
        <v>0</v>
      </c>
      <c r="F26" s="13">
        <f t="shared" si="15"/>
        <v>1.5</v>
      </c>
      <c r="G26" s="13">
        <f t="shared" si="15"/>
        <v>1.5</v>
      </c>
      <c r="H26" s="13">
        <v>1.5</v>
      </c>
      <c r="I26" s="13">
        <f t="shared" si="15"/>
        <v>1.5</v>
      </c>
      <c r="J26" s="13">
        <f t="shared" si="15"/>
        <v>0</v>
      </c>
      <c r="K26" s="13">
        <f t="shared" si="15"/>
        <v>1.5</v>
      </c>
      <c r="L26" s="13">
        <f t="shared" si="15"/>
        <v>1</v>
      </c>
      <c r="M26" s="13">
        <f t="shared" si="15"/>
        <v>1.5</v>
      </c>
      <c r="N26" s="13">
        <v>1.5</v>
      </c>
      <c r="O26" s="13">
        <f t="shared" ref="O26:T26" si="16">SUBTOTAL(109,O22:O25)</f>
        <v>0</v>
      </c>
      <c r="P26" s="13">
        <f t="shared" si="16"/>
        <v>1.5</v>
      </c>
      <c r="Q26" s="13">
        <v>1.5</v>
      </c>
      <c r="R26" s="13">
        <f t="shared" si="16"/>
        <v>0</v>
      </c>
      <c r="S26" s="13">
        <f t="shared" si="16"/>
        <v>1</v>
      </c>
      <c r="T26" s="13">
        <f t="shared" si="16"/>
        <v>1.5</v>
      </c>
    </row>
    <row r="27" spans="1:20" ht="18" customHeight="1">
      <c r="A27" s="16" t="s">
        <v>8</v>
      </c>
      <c r="B27" s="13">
        <f>IF(B26&lt;3.5,B26,3.5)</f>
        <v>1.5</v>
      </c>
      <c r="C27" s="13">
        <f t="shared" ref="C27:N27" si="17">IF(C26&lt;3.5,C26,3.5)</f>
        <v>0</v>
      </c>
      <c r="D27" s="13">
        <f t="shared" si="17"/>
        <v>1.25</v>
      </c>
      <c r="E27" s="13">
        <f t="shared" si="17"/>
        <v>0</v>
      </c>
      <c r="F27" s="13">
        <f t="shared" si="17"/>
        <v>1.5</v>
      </c>
      <c r="G27" s="13">
        <f t="shared" si="17"/>
        <v>1.5</v>
      </c>
      <c r="H27" s="13">
        <f t="shared" si="17"/>
        <v>1.5</v>
      </c>
      <c r="I27" s="13">
        <f t="shared" si="17"/>
        <v>1.5</v>
      </c>
      <c r="J27" s="13">
        <f t="shared" si="17"/>
        <v>0</v>
      </c>
      <c r="K27" s="13">
        <f t="shared" si="17"/>
        <v>1.5</v>
      </c>
      <c r="L27" s="13">
        <f t="shared" si="17"/>
        <v>1</v>
      </c>
      <c r="M27" s="13">
        <f t="shared" si="17"/>
        <v>1.5</v>
      </c>
      <c r="N27" s="13">
        <f t="shared" si="17"/>
        <v>1.5</v>
      </c>
      <c r="O27" s="13">
        <f t="shared" ref="O27:T27" si="18">IF(O26&lt;3.5,O26,3.5)</f>
        <v>0</v>
      </c>
      <c r="P27" s="13">
        <f t="shared" si="18"/>
        <v>1.5</v>
      </c>
      <c r="Q27" s="13">
        <f t="shared" si="18"/>
        <v>1.5</v>
      </c>
      <c r="R27" s="13">
        <f t="shared" si="18"/>
        <v>0</v>
      </c>
      <c r="S27" s="13">
        <f t="shared" si="18"/>
        <v>1</v>
      </c>
      <c r="T27" s="13">
        <f t="shared" si="18"/>
        <v>1.5</v>
      </c>
    </row>
    <row r="28" spans="1:20" ht="29.25" customHeight="1">
      <c r="A28" s="10" t="s">
        <v>35</v>
      </c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28.5" customHeight="1">
      <c r="A29" s="14" t="s">
        <v>36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0.5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</row>
    <row r="30" spans="1:20" ht="20.25" customHeight="1">
      <c r="A30" s="1" t="s">
        <v>9</v>
      </c>
      <c r="B30" s="13">
        <f>B29</f>
        <v>0</v>
      </c>
      <c r="C30" s="13">
        <f t="shared" ref="C30:N30" si="19">C29</f>
        <v>0</v>
      </c>
      <c r="D30" s="13">
        <f t="shared" si="19"/>
        <v>0</v>
      </c>
      <c r="E30" s="13">
        <f t="shared" si="19"/>
        <v>0</v>
      </c>
      <c r="F30" s="13">
        <f t="shared" si="19"/>
        <v>0</v>
      </c>
      <c r="G30" s="13">
        <f t="shared" si="19"/>
        <v>0</v>
      </c>
      <c r="H30" s="13">
        <v>0.5</v>
      </c>
      <c r="I30" s="13">
        <f t="shared" si="19"/>
        <v>0</v>
      </c>
      <c r="J30" s="13">
        <f t="shared" si="19"/>
        <v>0</v>
      </c>
      <c r="K30" s="13">
        <f t="shared" si="19"/>
        <v>0</v>
      </c>
      <c r="L30" s="13">
        <f t="shared" si="19"/>
        <v>0</v>
      </c>
      <c r="M30" s="13">
        <f t="shared" si="19"/>
        <v>0</v>
      </c>
      <c r="N30" s="13">
        <f t="shared" si="19"/>
        <v>0</v>
      </c>
      <c r="O30" s="13">
        <f t="shared" ref="O30:T30" si="20">O29</f>
        <v>0</v>
      </c>
      <c r="P30" s="13">
        <f t="shared" si="20"/>
        <v>0</v>
      </c>
      <c r="Q30" s="13">
        <f t="shared" si="20"/>
        <v>0</v>
      </c>
      <c r="R30" s="13">
        <f t="shared" si="20"/>
        <v>0</v>
      </c>
      <c r="S30" s="13">
        <f t="shared" si="20"/>
        <v>0</v>
      </c>
      <c r="T30" s="13">
        <f t="shared" si="20"/>
        <v>0</v>
      </c>
    </row>
    <row r="31" spans="1:20" ht="24.75" customHeight="1">
      <c r="A31" s="16" t="s">
        <v>8</v>
      </c>
      <c r="B31" s="13">
        <f>B30</f>
        <v>0</v>
      </c>
      <c r="C31" s="13">
        <f t="shared" ref="C31:N31" si="21">C30</f>
        <v>0</v>
      </c>
      <c r="D31" s="13">
        <f t="shared" si="21"/>
        <v>0</v>
      </c>
      <c r="E31" s="13">
        <f t="shared" si="21"/>
        <v>0</v>
      </c>
      <c r="F31" s="13">
        <f t="shared" si="21"/>
        <v>0</v>
      </c>
      <c r="G31" s="13">
        <f t="shared" si="21"/>
        <v>0</v>
      </c>
      <c r="H31" s="13">
        <f t="shared" si="21"/>
        <v>0.5</v>
      </c>
      <c r="I31" s="13">
        <f t="shared" si="21"/>
        <v>0</v>
      </c>
      <c r="J31" s="13">
        <f t="shared" si="21"/>
        <v>0</v>
      </c>
      <c r="K31" s="13">
        <f t="shared" si="21"/>
        <v>0</v>
      </c>
      <c r="L31" s="13">
        <f t="shared" si="21"/>
        <v>0</v>
      </c>
      <c r="M31" s="13">
        <f t="shared" si="21"/>
        <v>0</v>
      </c>
      <c r="N31" s="13">
        <f t="shared" si="21"/>
        <v>0</v>
      </c>
      <c r="O31" s="13">
        <f t="shared" ref="O31:T31" si="22">O30</f>
        <v>0</v>
      </c>
      <c r="P31" s="13">
        <f t="shared" si="22"/>
        <v>0</v>
      </c>
      <c r="Q31" s="13">
        <f t="shared" si="22"/>
        <v>0</v>
      </c>
      <c r="R31" s="13">
        <f t="shared" si="22"/>
        <v>0</v>
      </c>
      <c r="S31" s="13">
        <f t="shared" si="22"/>
        <v>0</v>
      </c>
      <c r="T31" s="13">
        <f t="shared" si="22"/>
        <v>0</v>
      </c>
    </row>
    <row r="32" spans="1:20" s="2" customFormat="1" ht="26.1" customHeight="1">
      <c r="A32" s="1" t="s">
        <v>7</v>
      </c>
      <c r="B32" s="3">
        <f>(B8+B14+B20+B27+B31)</f>
        <v>4.5999999999999996</v>
      </c>
      <c r="C32" s="2">
        <f t="shared" ref="C32:M32" si="23">(C8+C14+C20+C27+C31)</f>
        <v>0</v>
      </c>
      <c r="D32" s="3">
        <f t="shared" si="23"/>
        <v>5.75</v>
      </c>
      <c r="E32" s="2">
        <f t="shared" si="23"/>
        <v>0</v>
      </c>
      <c r="F32" s="3">
        <f t="shared" si="23"/>
        <v>3.5</v>
      </c>
      <c r="G32" s="2">
        <f t="shared" si="23"/>
        <v>1.5</v>
      </c>
      <c r="H32" s="19" t="s">
        <v>37</v>
      </c>
      <c r="I32" s="3">
        <f t="shared" si="23"/>
        <v>4.51</v>
      </c>
      <c r="J32" s="2">
        <f t="shared" si="23"/>
        <v>0</v>
      </c>
      <c r="K32" s="3">
        <f t="shared" si="23"/>
        <v>3.5</v>
      </c>
      <c r="L32" s="3">
        <f t="shared" si="23"/>
        <v>4.5</v>
      </c>
      <c r="M32" s="3">
        <f t="shared" si="23"/>
        <v>3.5</v>
      </c>
      <c r="N32" s="3">
        <f>(N8+N14+N20+N27+N31)</f>
        <v>3.8</v>
      </c>
      <c r="O32" s="2">
        <f t="shared" ref="O32:T32" si="24">(O8+O14+O20+O27+O31)</f>
        <v>0</v>
      </c>
      <c r="P32" s="19" t="s">
        <v>38</v>
      </c>
      <c r="Q32" s="3">
        <f t="shared" si="24"/>
        <v>5</v>
      </c>
      <c r="R32" s="2">
        <f t="shared" si="24"/>
        <v>0</v>
      </c>
      <c r="S32" s="3">
        <f t="shared" si="24"/>
        <v>3</v>
      </c>
      <c r="T32" s="3">
        <f t="shared" si="24"/>
        <v>3.5</v>
      </c>
    </row>
    <row r="33" spans="1:20" s="2" customFormat="1" ht="84" customHeight="1">
      <c r="A33" s="7" t="s">
        <v>39</v>
      </c>
      <c r="B33" s="17" t="s">
        <v>33</v>
      </c>
      <c r="C33" s="18">
        <v>3</v>
      </c>
      <c r="D33" s="17">
        <v>1</v>
      </c>
      <c r="E33" s="17"/>
      <c r="F33" s="17">
        <v>3</v>
      </c>
      <c r="G33" s="17">
        <v>1</v>
      </c>
      <c r="H33" s="17" t="s">
        <v>33</v>
      </c>
      <c r="I33" s="17">
        <v>1</v>
      </c>
      <c r="J33" s="17">
        <v>3</v>
      </c>
      <c r="K33" s="17">
        <v>1</v>
      </c>
      <c r="L33" s="17" t="s">
        <v>33</v>
      </c>
      <c r="M33" s="17">
        <v>1</v>
      </c>
      <c r="N33" s="17" t="s">
        <v>46</v>
      </c>
      <c r="O33" s="17"/>
      <c r="P33" s="17">
        <v>1</v>
      </c>
      <c r="Q33" s="17" t="s">
        <v>34</v>
      </c>
      <c r="R33" s="17">
        <v>3</v>
      </c>
      <c r="S33" s="18">
        <v>1</v>
      </c>
      <c r="T33" s="18">
        <v>1</v>
      </c>
    </row>
    <row r="34" spans="1:20" s="2" customFormat="1" ht="50.25" customHeight="1">
      <c r="A34" s="6" t="s">
        <v>31</v>
      </c>
      <c r="B34" s="4"/>
      <c r="C34" s="5"/>
      <c r="D34" s="4"/>
      <c r="E34" s="8" t="s">
        <v>47</v>
      </c>
      <c r="F34" s="4"/>
      <c r="G34" s="4"/>
      <c r="H34" s="4"/>
      <c r="I34" s="4"/>
      <c r="J34" s="8" t="s">
        <v>32</v>
      </c>
      <c r="K34" s="4"/>
      <c r="L34" s="4"/>
      <c r="M34" s="8"/>
      <c r="N34" s="4"/>
      <c r="O34" s="8" t="s">
        <v>48</v>
      </c>
      <c r="P34" s="4"/>
      <c r="Q34" s="4"/>
      <c r="R34" s="8" t="s">
        <v>32</v>
      </c>
      <c r="S34" s="5"/>
      <c r="T34" s="5"/>
    </row>
    <row r="37" spans="1:20">
      <c r="J37" s="15"/>
      <c r="M37" s="15"/>
      <c r="R37" s="15"/>
    </row>
  </sheetData>
  <phoneticPr fontId="3" type="noConversion"/>
  <pageMargins left="0.25" right="0.25" top="0.75" bottom="0.75" header="0.3" footer="0.3"/>
  <pageSetup paperSize="9" orientation="portrait" horizontalDpi="1200" verticalDpi="1200" r:id="rId1"/>
  <headerFooter>
    <oddHeader>&amp;C&amp;"-,Negrita"COMISIÓN PERMANENTE DE SELECCIÓN DE PROFESORADO SUSTITUTO DEL ÁREA DE ENFERMERÍA
DEPARTAMENTO DE ENFERMERÍA Y FISIOTERAPIA
BAREMACIÓN DE CANDIDATOS/AS ADMITIDOS/AS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Cuesta Lozano Daniel</dc:creator>
  <cp:lastModifiedBy>Luengo Gonzalez Raquel</cp:lastModifiedBy>
  <cp:lastPrinted>2025-07-01T10:08:07Z</cp:lastPrinted>
  <dcterms:created xsi:type="dcterms:W3CDTF">2024-09-25T08:16:54Z</dcterms:created>
  <dcterms:modified xsi:type="dcterms:W3CDTF">2025-07-30T07:39:35Z</dcterms:modified>
</cp:coreProperties>
</file>